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J34" i="1" l="1"/>
  <c r="J33" i="1"/>
  <c r="E29" i="1"/>
  <c r="D29" i="1"/>
  <c r="I27" i="1"/>
  <c r="J27" i="1" s="1"/>
  <c r="G28" i="1"/>
  <c r="I28" i="1" s="1"/>
  <c r="J28" i="1" s="1"/>
  <c r="G27" i="1"/>
  <c r="J29" i="1" l="1"/>
  <c r="I35" i="1"/>
  <c r="K33" i="1"/>
  <c r="M33" i="1" s="1"/>
  <c r="K34" i="1"/>
  <c r="M34" i="1" s="1"/>
  <c r="H34" i="1"/>
  <c r="H33" i="1"/>
  <c r="E35" i="1"/>
  <c r="D35" i="1"/>
  <c r="E22" i="1"/>
  <c r="F22" i="1"/>
  <c r="G22" i="1"/>
  <c r="H22" i="1"/>
  <c r="I22" i="1"/>
  <c r="D22" i="1"/>
  <c r="J21" i="1"/>
  <c r="K21" i="1"/>
  <c r="L21" i="1"/>
  <c r="M21" i="1"/>
  <c r="N21" i="1"/>
  <c r="O21" i="1"/>
  <c r="K20" i="1"/>
  <c r="L20" i="1"/>
  <c r="M20" i="1"/>
  <c r="N20" i="1"/>
  <c r="N22" i="1" s="1"/>
  <c r="O20" i="1"/>
  <c r="J20" i="1"/>
  <c r="M22" i="1" l="1"/>
  <c r="L22" i="1"/>
  <c r="J22" i="1"/>
  <c r="O22" i="1"/>
  <c r="K22" i="1"/>
  <c r="J35" i="1"/>
  <c r="M35" i="1"/>
  <c r="K35" i="1"/>
</calcChain>
</file>

<file path=xl/sharedStrings.xml><?xml version="1.0" encoding="utf-8"?>
<sst xmlns="http://schemas.openxmlformats.org/spreadsheetml/2006/main" count="64" uniqueCount="46">
  <si>
    <t>UNITATEA SANITARA CU PATURI</t>
  </si>
  <si>
    <t>ANEXA.9</t>
  </si>
  <si>
    <r>
      <t xml:space="preserve">1. ANUL 2023-SEMESTRUL II --Suma pentru </t>
    </r>
    <r>
      <rPr>
        <b/>
        <u/>
        <sz val="12"/>
        <color indexed="17"/>
        <rFont val="Georgia"/>
        <family val="1"/>
        <charset val="238"/>
      </rPr>
      <t>spitalele de cronici</t>
    </r>
    <r>
      <rPr>
        <u/>
        <sz val="12"/>
        <color indexed="17"/>
        <rFont val="Georgia"/>
        <family val="1"/>
        <charset val="238"/>
      </rPr>
      <t xml:space="preserve"> precum şi pentru secţiile şi compartimentele de cronici, (prevăzute ca structuri distincte în structura spitalului aprobată/avizată de Ministerul Sănătătii) din alte spitale</t>
    </r>
  </si>
  <si>
    <r>
      <t xml:space="preserve">    </t>
    </r>
    <r>
      <rPr>
        <b/>
        <sz val="12"/>
        <color theme="1"/>
        <rFont val="Times New Roman"/>
        <family val="1"/>
      </rPr>
      <t>b) suma pentru spitalele de boli cronice precum şi pentru secţiile şi compartimentele de cronici (prevăzute ca structuri distincte în structura spitalului aprobată/avizată de</t>
    </r>
    <r>
      <rPr>
        <sz val="12"/>
        <color theme="1"/>
        <rFont val="Times New Roman"/>
        <family val="1"/>
      </rPr>
      <t xml:space="preserve"> Ministerul Sănătăţii) din alte spitale, care se stabileşte astfel:</t>
    </r>
  </si>
  <si>
    <r>
      <t xml:space="preserve">    </t>
    </r>
    <r>
      <rPr>
        <sz val="12"/>
        <color theme="1"/>
        <rFont val="Times New Roman"/>
        <family val="1"/>
      </rPr>
      <t>număr de cazuri externate x durata de spitalizare prevăzută în anexa nr. 25 la ordin sau, după caz, durata efectiv realizată x tariful pe zi de spitalizare</t>
    </r>
  </si>
  <si>
    <t xml:space="preserve">    1. Numărul de cazuri externate</t>
  </si>
  <si>
    <t xml:space="preserve">    Numărul de cazuri externate pe spitale/secţii/compartimente se negociază în funcţie de:</t>
  </si>
  <si>
    <t xml:space="preserve">    1.1. media cazurilor externate în ultimii 5 ani la nivelul spitalului (ţinându-se cont de modificările de structură aprobate/avizate de Ministerul Sănătăţii, după caz) şi al judeţului;</t>
  </si>
  <si>
    <r>
      <t xml:space="preserve">    </t>
    </r>
    <r>
      <rPr>
        <sz val="12"/>
        <color theme="1"/>
        <rFont val="Times New Roman"/>
        <family val="1"/>
      </rPr>
      <t>1.2. cazurile estimate a fi externate pe spital şi pe secţie în anul în curs, în funcţie de numărul de paturi contractabile, indicele mediu de utilizare a paturilor la nivel naţional pentru secţii/compartimente de cronici şi de durata de spitalizare prevăzută în anexa nr. 25 la ordin sau, după caz, durata de spitalizare efectiv realizată în anul anterior, pentru secţiile/compartimentele unde aceasta a fost mai mică decât cea prevăzută în anexa nr. 25 la ordin, dar nu mai mică de 75% faţă de aceasta, cu respectarea prevederilor art. 4 alin. (1), după caz.</t>
    </r>
  </si>
  <si>
    <t xml:space="preserve">    Numărul anual de cazuri externate negociat se defalcă pe trimestre. La stabilirea numărului de cazuri externate contractate pe spital/secţie/compartiment se ţine seama de modul de realizare a indicatorilor calitativi din anul precedent; în acest scop, spitalele vor ţine evidenţa acestor indicatori.</t>
  </si>
  <si>
    <t xml:space="preserve">    Numărul de cazuri externate, obţinut în condiţiile prevăzute mai sus, se poate diminua prin negociere între furnizori şi casele de asigurări de sănătate.</t>
  </si>
  <si>
    <t xml:space="preserve">    2. Durata de spitalizare pe secţii este valabilă pentru toate categoriile de spitale şi este prevăzută în anexa nr. 25 la ordin.</t>
  </si>
  <si>
    <t xml:space="preserve">    Pentru secţiile/spitalele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şi pneumoftiziologie adulţi şi copii se ia în considerare durata de spitalizare efectiv realizată în anul anterior.</t>
  </si>
  <si>
    <t xml:space="preserve">    3. Tarifele pe zi de spitalizare sunt cele prevăzute în anexa nr. 23 C la ordin.</t>
  </si>
  <si>
    <t>MODALITATEA DE CALCUL:</t>
  </si>
  <si>
    <t>NR.CRT</t>
  </si>
  <si>
    <t>SECTIE</t>
  </si>
  <si>
    <t>COD SECTIE</t>
  </si>
  <si>
    <t>ISTORIC CAZURI REZOLVATE - NUMAR CAZURI EXTERNATE</t>
  </si>
  <si>
    <t>TOTAL</t>
  </si>
  <si>
    <t>MEDICINA FIZICA SI RECUPERARE</t>
  </si>
  <si>
    <t>NEONATOLOGIE PREMATURI</t>
  </si>
  <si>
    <t>SEM.I 2023</t>
  </si>
  <si>
    <t>ISTORIC CAZURI REZOLVATE - NUMAR CAZURI EXTERNATE-MEDIE LUNARA</t>
  </si>
  <si>
    <t>NUMAR PATURI STRUCTURA</t>
  </si>
  <si>
    <t>NUMAR PATURI CONTRACTATE</t>
  </si>
  <si>
    <t>Iupat</t>
  </si>
  <si>
    <t>DMS (ANEXA 25)</t>
  </si>
  <si>
    <t>CAZURI POSIBIL DE CONTRACTAT LUNAR</t>
  </si>
  <si>
    <t>CAZURI POSIBIL DE CONTRACTAT LUNAR ROTUNJIT</t>
  </si>
  <si>
    <t>CAZURI PROPUSE DE SPITAL A FI CONTRACTATE LUNAR</t>
  </si>
  <si>
    <t>NUMR ZILE DE SPITALIZARE PROPUSE A FI CONTRACTATE LUNAR</t>
  </si>
  <si>
    <t>TARIF/ZI DE SPITALIZARE - ANEXA 23C</t>
  </si>
  <si>
    <t>TOTAL SUMA PROPUSA A FI CONTRACTATA LUNAR</t>
  </si>
  <si>
    <t>Răspundem de realitatea si exactitatea datelor.</t>
  </si>
  <si>
    <t>MANAGER,</t>
  </si>
  <si>
    <t>DIRECTOR MEDICAL,</t>
  </si>
  <si>
    <t>DIRECTOR FINANCIAR CONTABILITATE,</t>
  </si>
  <si>
    <t>1, ISTORIC CAZURI REZOLVATE - CRONICI</t>
  </si>
  <si>
    <t>2, PROPUNERE CAZURI DE CONTRACTAT LUNA SEMESTRUL II 2023</t>
  </si>
  <si>
    <t>DMS REALIZAT AN 2022</t>
  </si>
  <si>
    <t>DMS - NEGOCIERE CAZURI CONTRACTATE SEM.II</t>
  </si>
  <si>
    <t>NUMAR MAX POSIBIL DE CONTRACT CF NORMELOR</t>
  </si>
  <si>
    <t>NUMAR CAZURI PROPPUSE A FI CONTRACTATE IN LUNAR IN LIMITA NR. MAX DE CAZURI</t>
  </si>
  <si>
    <t>DE COMPLETAT</t>
  </si>
  <si>
    <t xml:space="preserve">3, PROPUNERE SUME CONTRACTATE SEMESTRUL II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</si>
</sst>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color theme="1"/>
      <name val="Calibri"/>
      <family val="2"/>
      <scheme val="minor"/>
    </font>
    <font>
      <b/>
      <sz val="11"/>
      <color theme="1"/>
      <name val="Calibri"/>
      <family val="2"/>
      <scheme val="minor"/>
    </font>
    <font>
      <u/>
      <sz val="12"/>
      <color indexed="17"/>
      <name val="Georgia"/>
      <family val="1"/>
      <charset val="238"/>
    </font>
    <font>
      <b/>
      <u/>
      <sz val="12"/>
      <color indexed="17"/>
      <name val="Georgia"/>
      <family val="1"/>
      <charset val="238"/>
    </font>
    <font>
      <b/>
      <i/>
      <sz val="12"/>
      <color theme="1"/>
      <name val="Times New Roman"/>
      <family val="1"/>
    </font>
    <font>
      <b/>
      <sz val="12"/>
      <color theme="1"/>
      <name val="Times New Roman"/>
      <family val="1"/>
    </font>
    <font>
      <sz val="12"/>
      <color theme="1"/>
      <name val="Times New Roman"/>
      <family val="1"/>
    </font>
    <font>
      <i/>
      <sz val="12"/>
      <color theme="1"/>
      <name val="Times New Roman"/>
      <family val="1"/>
    </font>
    <font>
      <sz val="8"/>
      <color theme="1"/>
      <name val="Calibri"/>
      <family val="2"/>
      <scheme val="minor"/>
    </font>
    <font>
      <b/>
      <sz val="10"/>
      <name val="Palatino Linotype"/>
      <family val="1"/>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56">
    <xf numFmtId="0" fontId="0" fillId="0" borderId="0" xfId="0"/>
    <xf numFmtId="0" fontId="1" fillId="0" borderId="0" xfId="0" applyFont="1"/>
    <xf numFmtId="0" fontId="2" fillId="0" borderId="0" xfId="0" applyFont="1"/>
    <xf numFmtId="0" fontId="3" fillId="0" borderId="0" xfId="0" applyFont="1" applyBorder="1" applyAlignment="1">
      <alignment horizontal="center" wrapText="1"/>
    </xf>
    <xf numFmtId="0" fontId="5" fillId="0" borderId="1" xfId="0" applyFont="1" applyBorder="1" applyAlignment="1">
      <alignment horizontal="justify" vertical="center" wrapText="1"/>
    </xf>
    <xf numFmtId="0" fontId="0" fillId="0" borderId="2" xfId="0" applyBorder="1" applyAlignment="1">
      <alignment wrapText="1"/>
    </xf>
    <xf numFmtId="0" fontId="0" fillId="0" borderId="3" xfId="0" applyBorder="1" applyAlignment="1">
      <alignment wrapText="1"/>
    </xf>
    <xf numFmtId="0" fontId="8" fillId="0" borderId="4" xfId="0" applyFont="1" applyBorder="1" applyAlignment="1">
      <alignment horizontal="justify" vertical="center" wrapText="1"/>
    </xf>
    <xf numFmtId="0" fontId="0" fillId="0" borderId="0" xfId="0" applyBorder="1" applyAlignment="1">
      <alignment wrapText="1"/>
    </xf>
    <xf numFmtId="0" fontId="0" fillId="0" borderId="5" xfId="0" applyBorder="1" applyAlignment="1">
      <alignment wrapText="1"/>
    </xf>
    <xf numFmtId="0" fontId="7" fillId="0" borderId="4" xfId="0" applyFont="1" applyBorder="1" applyAlignment="1">
      <alignment horizontal="justify" vertical="center" wrapText="1"/>
    </xf>
    <xf numFmtId="0" fontId="7" fillId="0" borderId="6" xfId="0" applyFont="1" applyBorder="1" applyAlignment="1">
      <alignment horizontal="justify" vertical="center" wrapText="1"/>
    </xf>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9" xfId="0" applyBorder="1" applyAlignment="1">
      <alignment wrapText="1"/>
    </xf>
    <xf numFmtId="0" fontId="0" fillId="0" borderId="11" xfId="0" applyBorder="1"/>
    <xf numFmtId="0" fontId="0" fillId="0" borderId="13" xfId="0" applyBorder="1"/>
    <xf numFmtId="0" fontId="0" fillId="0" borderId="12" xfId="0" applyBorder="1"/>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2" borderId="9" xfId="0" applyFill="1" applyBorder="1"/>
    <xf numFmtId="0" fontId="0" fillId="0" borderId="24" xfId="0" applyBorder="1"/>
    <xf numFmtId="0" fontId="0" fillId="0" borderId="14" xfId="0" applyBorder="1"/>
    <xf numFmtId="0" fontId="0" fillId="0" borderId="15" xfId="0" applyBorder="1"/>
    <xf numFmtId="0" fontId="0" fillId="0" borderId="16" xfId="0" applyBorder="1"/>
    <xf numFmtId="0" fontId="0" fillId="0" borderId="0" xfId="0" applyFill="1" applyBorder="1"/>
    <xf numFmtId="0" fontId="0" fillId="0" borderId="0" xfId="0" applyFill="1" applyBorder="1" applyAlignment="1">
      <alignment wrapText="1"/>
    </xf>
    <xf numFmtId="0" fontId="9" fillId="0" borderId="0" xfId="0" applyFont="1" applyFill="1" applyBorder="1" applyAlignment="1">
      <alignment wrapText="1"/>
    </xf>
    <xf numFmtId="0" fontId="0" fillId="0" borderId="25" xfId="0" applyBorder="1"/>
    <xf numFmtId="0" fontId="9" fillId="0" borderId="9" xfId="0" applyFont="1" applyFill="1" applyBorder="1" applyAlignment="1">
      <alignment wrapText="1"/>
    </xf>
    <xf numFmtId="0" fontId="9" fillId="0" borderId="15" xfId="0" applyFont="1" applyFill="1" applyBorder="1" applyAlignment="1">
      <alignment wrapText="1"/>
    </xf>
    <xf numFmtId="0" fontId="9" fillId="0" borderId="16" xfId="0" applyFont="1" applyFill="1" applyBorder="1" applyAlignment="1">
      <alignment wrapText="1"/>
    </xf>
    <xf numFmtId="4" fontId="0" fillId="0" borderId="20" xfId="0" applyNumberFormat="1" applyBorder="1"/>
    <xf numFmtId="0" fontId="2" fillId="0" borderId="22" xfId="0" applyFont="1" applyBorder="1"/>
    <xf numFmtId="0" fontId="2" fillId="0" borderId="26" xfId="0" applyFont="1" applyBorder="1"/>
    <xf numFmtId="4" fontId="2" fillId="0" borderId="23" xfId="0" applyNumberFormat="1" applyFont="1" applyBorder="1"/>
    <xf numFmtId="0" fontId="2" fillId="0" borderId="27" xfId="0" applyFont="1" applyBorder="1" applyAlignment="1">
      <alignment horizontal="center" wrapText="1"/>
    </xf>
    <xf numFmtId="0" fontId="0" fillId="0" borderId="24" xfId="0" applyBorder="1" applyAlignment="1">
      <alignment horizontal="center" wrapText="1"/>
    </xf>
    <xf numFmtId="0" fontId="10" fillId="0" borderId="0" xfId="0" applyFont="1"/>
    <xf numFmtId="0" fontId="11" fillId="0" borderId="0" xfId="0" applyFont="1"/>
    <xf numFmtId="0" fontId="0" fillId="0" borderId="0" xfId="0" applyFill="1"/>
    <xf numFmtId="0" fontId="0" fillId="0" borderId="0" xfId="0" applyFill="1" applyBorder="1" applyAlignment="1"/>
    <xf numFmtId="0" fontId="2" fillId="0" borderId="9" xfId="0" applyFont="1" applyBorder="1"/>
    <xf numFmtId="0" fontId="9" fillId="2" borderId="9" xfId="0" applyFont="1" applyFill="1" applyBorder="1" applyAlignment="1">
      <alignment wrapText="1"/>
    </xf>
    <xf numFmtId="0" fontId="2" fillId="2" borderId="9" xfId="0" applyFont="1" applyFill="1" applyBorder="1"/>
    <xf numFmtId="0" fontId="9" fillId="2" borderId="0" xfId="0" applyFont="1"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7" workbookViewId="0">
      <selection activeCell="T28" sqref="T28"/>
    </sheetView>
  </sheetViews>
  <sheetFormatPr defaultRowHeight="15" x14ac:dyDescent="0.25"/>
  <cols>
    <col min="2" max="2" width="23.7109375" customWidth="1"/>
    <col min="3" max="3" width="11.5703125" customWidth="1"/>
    <col min="4" max="4" width="10.28515625" customWidth="1"/>
    <col min="5" max="5" width="10.7109375" customWidth="1"/>
    <col min="9" max="9" width="10.85546875" customWidth="1"/>
    <col min="13" max="13" width="11.5703125" customWidth="1"/>
    <col min="15" max="15" width="10.28515625" customWidth="1"/>
  </cols>
  <sheetData>
    <row r="1" spans="1:17" x14ac:dyDescent="0.25">
      <c r="A1" s="2" t="s">
        <v>0</v>
      </c>
    </row>
    <row r="2" spans="1:17" ht="21" x14ac:dyDescent="0.35">
      <c r="K2" s="1" t="s">
        <v>1</v>
      </c>
    </row>
    <row r="3" spans="1:17" ht="40.5" customHeight="1" x14ac:dyDescent="0.25">
      <c r="C3" s="3" t="s">
        <v>2</v>
      </c>
      <c r="D3" s="3"/>
      <c r="E3" s="3"/>
      <c r="F3" s="3"/>
      <c r="G3" s="3"/>
      <c r="H3" s="3"/>
      <c r="I3" s="3"/>
      <c r="J3" s="3"/>
      <c r="K3" s="3"/>
      <c r="L3" s="3"/>
      <c r="M3" s="3"/>
      <c r="N3" s="3"/>
      <c r="O3" s="3"/>
      <c r="P3" s="3"/>
    </row>
    <row r="4" spans="1:17" ht="15.75" thickBot="1" x14ac:dyDescent="0.3">
      <c r="B4" s="2" t="s">
        <v>14</v>
      </c>
    </row>
    <row r="5" spans="1:17" ht="34.5" customHeight="1" x14ac:dyDescent="0.25">
      <c r="B5" s="4" t="s">
        <v>3</v>
      </c>
      <c r="C5" s="5"/>
      <c r="D5" s="5"/>
      <c r="E5" s="5"/>
      <c r="F5" s="5"/>
      <c r="G5" s="5"/>
      <c r="H5" s="5"/>
      <c r="I5" s="5"/>
      <c r="J5" s="5"/>
      <c r="K5" s="5"/>
      <c r="L5" s="5"/>
      <c r="M5" s="5"/>
      <c r="N5" s="5"/>
      <c r="O5" s="5"/>
      <c r="P5" s="5"/>
      <c r="Q5" s="6"/>
    </row>
    <row r="6" spans="1:17" ht="25.5" customHeight="1" x14ac:dyDescent="0.25">
      <c r="B6" s="7" t="s">
        <v>4</v>
      </c>
      <c r="C6" s="8"/>
      <c r="D6" s="8"/>
      <c r="E6" s="8"/>
      <c r="F6" s="8"/>
      <c r="G6" s="8"/>
      <c r="H6" s="8"/>
      <c r="I6" s="8"/>
      <c r="J6" s="8"/>
      <c r="K6" s="8"/>
      <c r="L6" s="8"/>
      <c r="M6" s="8"/>
      <c r="N6" s="8"/>
      <c r="O6" s="8"/>
      <c r="P6" s="8"/>
      <c r="Q6" s="9"/>
    </row>
    <row r="7" spans="1:17" x14ac:dyDescent="0.25">
      <c r="B7" s="10" t="s">
        <v>5</v>
      </c>
      <c r="C7" s="8"/>
      <c r="D7" s="8"/>
      <c r="E7" s="8"/>
      <c r="F7" s="8"/>
      <c r="G7" s="8"/>
      <c r="H7" s="8"/>
      <c r="I7" s="8"/>
      <c r="J7" s="8"/>
      <c r="K7" s="8"/>
      <c r="L7" s="8"/>
      <c r="M7" s="8"/>
      <c r="N7" s="8"/>
      <c r="O7" s="8"/>
      <c r="P7" s="8"/>
      <c r="Q7" s="9"/>
    </row>
    <row r="8" spans="1:17" x14ac:dyDescent="0.25">
      <c r="B8" s="10" t="s">
        <v>6</v>
      </c>
      <c r="C8" s="8"/>
      <c r="D8" s="8"/>
      <c r="E8" s="8"/>
      <c r="F8" s="8"/>
      <c r="G8" s="8"/>
      <c r="H8" s="8"/>
      <c r="I8" s="8"/>
      <c r="J8" s="8"/>
      <c r="K8" s="8"/>
      <c r="L8" s="8"/>
      <c r="M8" s="8"/>
      <c r="N8" s="8"/>
      <c r="O8" s="8"/>
      <c r="P8" s="8"/>
      <c r="Q8" s="9"/>
    </row>
    <row r="9" spans="1:17" x14ac:dyDescent="0.25">
      <c r="B9" s="10" t="s">
        <v>7</v>
      </c>
      <c r="C9" s="8"/>
      <c r="D9" s="8"/>
      <c r="E9" s="8"/>
      <c r="F9" s="8"/>
      <c r="G9" s="8"/>
      <c r="H9" s="8"/>
      <c r="I9" s="8"/>
      <c r="J9" s="8"/>
      <c r="K9" s="8"/>
      <c r="L9" s="8"/>
      <c r="M9" s="8"/>
      <c r="N9" s="8"/>
      <c r="O9" s="8"/>
      <c r="P9" s="8"/>
      <c r="Q9" s="9"/>
    </row>
    <row r="10" spans="1:17" ht="57" customHeight="1" x14ac:dyDescent="0.25">
      <c r="B10" s="7" t="s">
        <v>8</v>
      </c>
      <c r="C10" s="8"/>
      <c r="D10" s="8"/>
      <c r="E10" s="8"/>
      <c r="F10" s="8"/>
      <c r="G10" s="8"/>
      <c r="H10" s="8"/>
      <c r="I10" s="8"/>
      <c r="J10" s="8"/>
      <c r="K10" s="8"/>
      <c r="L10" s="8"/>
      <c r="M10" s="8"/>
      <c r="N10" s="8"/>
      <c r="O10" s="8"/>
      <c r="P10" s="8"/>
      <c r="Q10" s="9"/>
    </row>
    <row r="11" spans="1:17" ht="32.25" customHeight="1" x14ac:dyDescent="0.25">
      <c r="B11" s="10" t="s">
        <v>9</v>
      </c>
      <c r="C11" s="8"/>
      <c r="D11" s="8"/>
      <c r="E11" s="8"/>
      <c r="F11" s="8"/>
      <c r="G11" s="8"/>
      <c r="H11" s="8"/>
      <c r="I11" s="8"/>
      <c r="J11" s="8"/>
      <c r="K11" s="8"/>
      <c r="L11" s="8"/>
      <c r="M11" s="8"/>
      <c r="N11" s="8"/>
      <c r="O11" s="8"/>
      <c r="P11" s="8"/>
      <c r="Q11" s="9"/>
    </row>
    <row r="12" spans="1:17" ht="25.5" customHeight="1" x14ac:dyDescent="0.25">
      <c r="B12" s="10" t="s">
        <v>10</v>
      </c>
      <c r="C12" s="8"/>
      <c r="D12" s="8"/>
      <c r="E12" s="8"/>
      <c r="F12" s="8"/>
      <c r="G12" s="8"/>
      <c r="H12" s="8"/>
      <c r="I12" s="8"/>
      <c r="J12" s="8"/>
      <c r="K12" s="8"/>
      <c r="L12" s="8"/>
      <c r="M12" s="8"/>
      <c r="N12" s="8"/>
      <c r="O12" s="8"/>
      <c r="P12" s="8"/>
      <c r="Q12" s="9"/>
    </row>
    <row r="13" spans="1:17" ht="23.25" customHeight="1" x14ac:dyDescent="0.25">
      <c r="B13" s="10" t="s">
        <v>11</v>
      </c>
      <c r="C13" s="8"/>
      <c r="D13" s="8"/>
      <c r="E13" s="8"/>
      <c r="F13" s="8"/>
      <c r="G13" s="8"/>
      <c r="H13" s="8"/>
      <c r="I13" s="8"/>
      <c r="J13" s="8"/>
      <c r="K13" s="8"/>
      <c r="L13" s="8"/>
      <c r="M13" s="8"/>
      <c r="N13" s="8"/>
      <c r="O13" s="8"/>
      <c r="P13" s="8"/>
      <c r="Q13" s="9"/>
    </row>
    <row r="14" spans="1:17" ht="32.25" customHeight="1" x14ac:dyDescent="0.25">
      <c r="B14" s="10" t="s">
        <v>12</v>
      </c>
      <c r="C14" s="8"/>
      <c r="D14" s="8"/>
      <c r="E14" s="8"/>
      <c r="F14" s="8"/>
      <c r="G14" s="8"/>
      <c r="H14" s="8"/>
      <c r="I14" s="8"/>
      <c r="J14" s="8"/>
      <c r="K14" s="8"/>
      <c r="L14" s="8"/>
      <c r="M14" s="8"/>
      <c r="N14" s="8"/>
      <c r="O14" s="8"/>
      <c r="P14" s="8"/>
      <c r="Q14" s="9"/>
    </row>
    <row r="15" spans="1:17" ht="25.5" customHeight="1" thickBot="1" x14ac:dyDescent="0.3">
      <c r="B15" s="11" t="s">
        <v>13</v>
      </c>
      <c r="C15" s="12"/>
      <c r="D15" s="12"/>
      <c r="E15" s="12"/>
      <c r="F15" s="12"/>
      <c r="G15" s="12"/>
      <c r="H15" s="12"/>
      <c r="I15" s="12"/>
      <c r="J15" s="12"/>
      <c r="K15" s="12"/>
      <c r="L15" s="12"/>
      <c r="M15" s="12"/>
      <c r="N15" s="12"/>
      <c r="O15" s="12"/>
      <c r="P15" s="12"/>
      <c r="Q15" s="13"/>
    </row>
    <row r="17" spans="1:17" ht="15.75" thickBot="1" x14ac:dyDescent="0.3">
      <c r="B17" s="49" t="s">
        <v>38</v>
      </c>
      <c r="P17" s="50"/>
      <c r="Q17" s="50"/>
    </row>
    <row r="18" spans="1:17" ht="33.75" customHeight="1" thickBot="1" x14ac:dyDescent="0.3">
      <c r="D18" s="20" t="s">
        <v>18</v>
      </c>
      <c r="E18" s="21"/>
      <c r="F18" s="21"/>
      <c r="G18" s="21"/>
      <c r="H18" s="21"/>
      <c r="I18" s="22"/>
      <c r="J18" s="20" t="s">
        <v>23</v>
      </c>
      <c r="K18" s="21"/>
      <c r="L18" s="21"/>
      <c r="M18" s="21"/>
      <c r="N18" s="21"/>
      <c r="O18" s="22"/>
      <c r="P18" s="51"/>
      <c r="Q18" s="51"/>
    </row>
    <row r="19" spans="1:17" x14ac:dyDescent="0.25">
      <c r="A19" s="32" t="s">
        <v>15</v>
      </c>
      <c r="B19" s="33" t="s">
        <v>16</v>
      </c>
      <c r="C19" s="34" t="s">
        <v>17</v>
      </c>
      <c r="D19" s="18">
        <v>2018</v>
      </c>
      <c r="E19" s="17">
        <v>2019</v>
      </c>
      <c r="F19" s="17">
        <v>2020</v>
      </c>
      <c r="G19" s="17">
        <v>2021</v>
      </c>
      <c r="H19" s="17">
        <v>2022</v>
      </c>
      <c r="I19" s="24" t="s">
        <v>22</v>
      </c>
      <c r="J19" s="23">
        <v>2018</v>
      </c>
      <c r="K19" s="17">
        <v>2019</v>
      </c>
      <c r="L19" s="17">
        <v>2020</v>
      </c>
      <c r="M19" s="17">
        <v>2021</v>
      </c>
      <c r="N19" s="17">
        <v>2022</v>
      </c>
      <c r="O19" s="24" t="s">
        <v>22</v>
      </c>
      <c r="P19" s="36"/>
      <c r="Q19" s="36"/>
    </row>
    <row r="20" spans="1:17" ht="30" x14ac:dyDescent="0.25">
      <c r="A20" s="25">
        <v>1</v>
      </c>
      <c r="B20" s="16" t="s">
        <v>20</v>
      </c>
      <c r="C20" s="26"/>
      <c r="D20" s="19"/>
      <c r="E20" s="14"/>
      <c r="F20" s="14"/>
      <c r="G20" s="14"/>
      <c r="H20" s="14"/>
      <c r="I20" s="26"/>
      <c r="J20" s="25">
        <f>SUM(D20/12)</f>
        <v>0</v>
      </c>
      <c r="K20" s="14">
        <f t="shared" ref="K20:O20" si="0">SUM(E20/12)</f>
        <v>0</v>
      </c>
      <c r="L20" s="14">
        <f t="shared" si="0"/>
        <v>0</v>
      </c>
      <c r="M20" s="14">
        <f t="shared" si="0"/>
        <v>0</v>
      </c>
      <c r="N20" s="14">
        <f t="shared" si="0"/>
        <v>0</v>
      </c>
      <c r="O20" s="26">
        <f t="shared" si="0"/>
        <v>0</v>
      </c>
      <c r="P20" s="35"/>
      <c r="Q20" s="35"/>
    </row>
    <row r="21" spans="1:17" ht="30" x14ac:dyDescent="0.25">
      <c r="A21" s="25">
        <v>2</v>
      </c>
      <c r="B21" s="16" t="s">
        <v>21</v>
      </c>
      <c r="C21" s="26"/>
      <c r="D21" s="19"/>
      <c r="E21" s="14"/>
      <c r="F21" s="14"/>
      <c r="G21" s="14"/>
      <c r="H21" s="14"/>
      <c r="I21" s="26"/>
      <c r="J21" s="25">
        <f>SUM(D21/12)</f>
        <v>0</v>
      </c>
      <c r="K21" s="14">
        <f t="shared" ref="K21" si="1">SUM(E21/12)</f>
        <v>0</v>
      </c>
      <c r="L21" s="14">
        <f t="shared" ref="L21" si="2">SUM(F21/12)</f>
        <v>0</v>
      </c>
      <c r="M21" s="14">
        <f t="shared" ref="M21" si="3">SUM(G21/12)</f>
        <v>0</v>
      </c>
      <c r="N21" s="14">
        <f t="shared" ref="N21" si="4">SUM(H21/12)</f>
        <v>0</v>
      </c>
      <c r="O21" s="26">
        <f t="shared" ref="O21" si="5">SUM(I21/12)</f>
        <v>0</v>
      </c>
      <c r="P21" s="35"/>
      <c r="Q21" s="35"/>
    </row>
    <row r="22" spans="1:17" ht="15.75" thickBot="1" x14ac:dyDescent="0.3">
      <c r="A22" s="27" t="s">
        <v>19</v>
      </c>
      <c r="B22" s="28"/>
      <c r="C22" s="29"/>
      <c r="D22" s="31">
        <f>SUM(D20:D21)</f>
        <v>0</v>
      </c>
      <c r="E22" s="28">
        <f t="shared" ref="E22:O22" si="6">SUM(E20:E21)</f>
        <v>0</v>
      </c>
      <c r="F22" s="28">
        <f t="shared" si="6"/>
        <v>0</v>
      </c>
      <c r="G22" s="28">
        <f t="shared" si="6"/>
        <v>0</v>
      </c>
      <c r="H22" s="28">
        <f t="shared" si="6"/>
        <v>0</v>
      </c>
      <c r="I22" s="29">
        <f t="shared" si="6"/>
        <v>0</v>
      </c>
      <c r="J22" s="27">
        <f t="shared" si="6"/>
        <v>0</v>
      </c>
      <c r="K22" s="28">
        <f t="shared" si="6"/>
        <v>0</v>
      </c>
      <c r="L22" s="28">
        <f t="shared" si="6"/>
        <v>0</v>
      </c>
      <c r="M22" s="28">
        <f t="shared" si="6"/>
        <v>0</v>
      </c>
      <c r="N22" s="28">
        <f t="shared" si="6"/>
        <v>0</v>
      </c>
      <c r="O22" s="29">
        <f t="shared" si="6"/>
        <v>0</v>
      </c>
      <c r="P22" s="35"/>
      <c r="Q22" s="35"/>
    </row>
    <row r="24" spans="1:17" x14ac:dyDescent="0.25">
      <c r="B24" s="2" t="s">
        <v>39</v>
      </c>
    </row>
    <row r="26" spans="1:17" ht="102" x14ac:dyDescent="0.25">
      <c r="A26" s="14" t="s">
        <v>15</v>
      </c>
      <c r="B26" s="14" t="s">
        <v>16</v>
      </c>
      <c r="C26" s="14" t="s">
        <v>17</v>
      </c>
      <c r="D26" s="39" t="s">
        <v>24</v>
      </c>
      <c r="E26" s="39" t="s">
        <v>25</v>
      </c>
      <c r="F26" s="39" t="s">
        <v>26</v>
      </c>
      <c r="G26" s="39" t="s">
        <v>27</v>
      </c>
      <c r="H26" s="53" t="s">
        <v>40</v>
      </c>
      <c r="I26" s="39" t="s">
        <v>41</v>
      </c>
      <c r="J26" s="39" t="s">
        <v>42</v>
      </c>
      <c r="K26" s="53" t="s">
        <v>43</v>
      </c>
    </row>
    <row r="27" spans="1:17" ht="30" x14ac:dyDescent="0.25">
      <c r="A27" s="14">
        <v>1</v>
      </c>
      <c r="B27" s="16" t="s">
        <v>20</v>
      </c>
      <c r="C27" s="14"/>
      <c r="D27" s="14">
        <v>18</v>
      </c>
      <c r="E27" s="14">
        <v>18</v>
      </c>
      <c r="F27" s="14">
        <v>320</v>
      </c>
      <c r="G27" s="14">
        <f>SUM(G33)</f>
        <v>11.17</v>
      </c>
      <c r="H27" s="30"/>
      <c r="I27" s="14">
        <f>MAX(H27,G27*75%)</f>
        <v>8.3774999999999995</v>
      </c>
      <c r="J27" s="14">
        <f>SUM(E27*F27/I27/12)</f>
        <v>57.296329453894366</v>
      </c>
      <c r="K27" s="30"/>
    </row>
    <row r="28" spans="1:17" ht="30" x14ac:dyDescent="0.25">
      <c r="A28" s="14">
        <v>2</v>
      </c>
      <c r="B28" s="16" t="s">
        <v>21</v>
      </c>
      <c r="C28" s="14"/>
      <c r="D28" s="14">
        <v>5</v>
      </c>
      <c r="E28" s="14">
        <v>5</v>
      </c>
      <c r="F28" s="14">
        <v>320</v>
      </c>
      <c r="G28" s="14">
        <f>SUM(G34)</f>
        <v>13.11</v>
      </c>
      <c r="H28" s="30"/>
      <c r="I28" s="14">
        <f>MAX(H28,G28*75%)</f>
        <v>9.8324999999999996</v>
      </c>
      <c r="J28" s="14">
        <f>SUM(E28*F28/I28/12)</f>
        <v>13.560471226375116</v>
      </c>
      <c r="K28" s="30"/>
    </row>
    <row r="29" spans="1:17" x14ac:dyDescent="0.25">
      <c r="A29" s="52" t="s">
        <v>19</v>
      </c>
      <c r="B29" s="52"/>
      <c r="C29" s="52"/>
      <c r="D29" s="52">
        <f>SUM(D27:D28)</f>
        <v>23</v>
      </c>
      <c r="E29" s="52">
        <f>SUM(E27:E28)</f>
        <v>23</v>
      </c>
      <c r="F29" s="52"/>
      <c r="G29" s="52"/>
      <c r="H29" s="54"/>
      <c r="I29" s="52"/>
      <c r="J29" s="52">
        <f>SUM(J27:J28)</f>
        <v>70.856800680269487</v>
      </c>
      <c r="K29" s="54"/>
    </row>
    <row r="30" spans="1:17" x14ac:dyDescent="0.25">
      <c r="H30" s="55" t="s">
        <v>44</v>
      </c>
      <c r="K30" s="55" t="s">
        <v>44</v>
      </c>
    </row>
    <row r="31" spans="1:17" ht="15.75" thickBot="1" x14ac:dyDescent="0.3">
      <c r="B31" s="2" t="s">
        <v>45</v>
      </c>
    </row>
    <row r="32" spans="1:17" ht="79.5" x14ac:dyDescent="0.25">
      <c r="A32" s="32" t="s">
        <v>15</v>
      </c>
      <c r="B32" s="33" t="s">
        <v>16</v>
      </c>
      <c r="C32" s="38" t="s">
        <v>17</v>
      </c>
      <c r="D32" s="40" t="s">
        <v>24</v>
      </c>
      <c r="E32" s="40" t="s">
        <v>25</v>
      </c>
      <c r="F32" s="40" t="s">
        <v>26</v>
      </c>
      <c r="G32" s="40" t="s">
        <v>27</v>
      </c>
      <c r="H32" s="40" t="s">
        <v>28</v>
      </c>
      <c r="I32" s="40" t="s">
        <v>29</v>
      </c>
      <c r="J32" s="40" t="s">
        <v>30</v>
      </c>
      <c r="K32" s="40" t="s">
        <v>31</v>
      </c>
      <c r="L32" s="40" t="s">
        <v>32</v>
      </c>
      <c r="M32" s="41" t="s">
        <v>33</v>
      </c>
      <c r="O32" s="37"/>
    </row>
    <row r="33" spans="1:13" ht="30" x14ac:dyDescent="0.25">
      <c r="A33" s="25">
        <v>1</v>
      </c>
      <c r="B33" s="16" t="s">
        <v>20</v>
      </c>
      <c r="C33" s="15"/>
      <c r="D33" s="14">
        <v>18</v>
      </c>
      <c r="E33" s="14">
        <v>18</v>
      </c>
      <c r="F33" s="14">
        <v>320</v>
      </c>
      <c r="G33" s="14">
        <v>11.17</v>
      </c>
      <c r="H33" s="14">
        <f>SUM(E33*F33/G33/12)</f>
        <v>42.972247090420773</v>
      </c>
      <c r="I33" s="14">
        <v>43</v>
      </c>
      <c r="J33" s="14">
        <f>SUM(K27)</f>
        <v>0</v>
      </c>
      <c r="K33" s="14">
        <f>SUM(J33*G33)</f>
        <v>0</v>
      </c>
      <c r="L33" s="14">
        <v>234.25</v>
      </c>
      <c r="M33" s="42">
        <f>SUM(K33*L33)</f>
        <v>0</v>
      </c>
    </row>
    <row r="34" spans="1:13" ht="30" x14ac:dyDescent="0.25">
      <c r="A34" s="25">
        <v>2</v>
      </c>
      <c r="B34" s="16" t="s">
        <v>21</v>
      </c>
      <c r="C34" s="15"/>
      <c r="D34" s="14">
        <v>5</v>
      </c>
      <c r="E34" s="14">
        <v>5</v>
      </c>
      <c r="F34" s="14">
        <v>320</v>
      </c>
      <c r="G34" s="14">
        <v>13.11</v>
      </c>
      <c r="H34" s="14">
        <f>SUM(E34*F34/G34/12)</f>
        <v>10.170353419781337</v>
      </c>
      <c r="I34" s="14">
        <v>11</v>
      </c>
      <c r="J34" s="14">
        <f>SUM(K28)</f>
        <v>0</v>
      </c>
      <c r="K34" s="14">
        <f>SUM(J34*G34)</f>
        <v>0</v>
      </c>
      <c r="L34" s="14">
        <v>664.11</v>
      </c>
      <c r="M34" s="42">
        <f>SUM(K34*L34)</f>
        <v>0</v>
      </c>
    </row>
    <row r="35" spans="1:13" ht="15.75" thickBot="1" x14ac:dyDescent="0.3">
      <c r="A35" s="46" t="s">
        <v>19</v>
      </c>
      <c r="B35" s="47"/>
      <c r="C35" s="44"/>
      <c r="D35" s="43">
        <f>SUM(D33:D34)</f>
        <v>23</v>
      </c>
      <c r="E35" s="43">
        <f>SUM(E33:E34)</f>
        <v>23</v>
      </c>
      <c r="F35" s="43"/>
      <c r="G35" s="43"/>
      <c r="H35" s="43"/>
      <c r="I35" s="43">
        <f>SUM(I33:I34)</f>
        <v>54</v>
      </c>
      <c r="J35" s="43">
        <f t="shared" ref="J35:K35" si="7">SUM(J33:J34)</f>
        <v>0</v>
      </c>
      <c r="K35" s="43">
        <f t="shared" si="7"/>
        <v>0</v>
      </c>
      <c r="L35" s="43"/>
      <c r="M35" s="45">
        <f>SUM(M33:M34)</f>
        <v>0</v>
      </c>
    </row>
    <row r="37" spans="1:13" ht="15.75" x14ac:dyDescent="0.3">
      <c r="B37" s="48"/>
      <c r="C37" s="48" t="s">
        <v>34</v>
      </c>
      <c r="D37" s="48"/>
      <c r="E37" s="48"/>
      <c r="F37" s="48"/>
      <c r="G37" s="48"/>
      <c r="H37" s="48"/>
      <c r="I37" s="48"/>
      <c r="J37" s="48"/>
      <c r="K37" s="48"/>
      <c r="L37" s="48"/>
    </row>
    <row r="38" spans="1:13" ht="15.75" x14ac:dyDescent="0.3">
      <c r="B38" s="48" t="s">
        <v>35</v>
      </c>
      <c r="C38" s="48"/>
      <c r="D38" s="48"/>
      <c r="E38" s="48" t="s">
        <v>36</v>
      </c>
      <c r="F38" s="48"/>
      <c r="G38" s="48"/>
      <c r="H38" s="48" t="s">
        <v>37</v>
      </c>
      <c r="I38" s="48"/>
      <c r="J38" s="48"/>
      <c r="K38" s="48"/>
      <c r="L38" s="48"/>
    </row>
  </sheetData>
  <mergeCells count="15">
    <mergeCell ref="D18:I18"/>
    <mergeCell ref="J18:O18"/>
    <mergeCell ref="A35:B35"/>
    <mergeCell ref="B10:Q10"/>
    <mergeCell ref="B11:Q11"/>
    <mergeCell ref="B12:Q12"/>
    <mergeCell ref="B13:Q13"/>
    <mergeCell ref="B14:Q14"/>
    <mergeCell ref="B15:Q15"/>
    <mergeCell ref="C3:P3"/>
    <mergeCell ref="B5:Q5"/>
    <mergeCell ref="B6:Q6"/>
    <mergeCell ref="B7:Q7"/>
    <mergeCell ref="B8:Q8"/>
    <mergeCell ref="B9:Q9"/>
  </mergeCells>
  <pageMargins left="0" right="0" top="0" bottom="0"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2023-06-07T10:41:21Z</dcterms:modified>
</cp:coreProperties>
</file>